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90" windowWidth="15480" windowHeight="11640"/>
  </bookViews>
  <sheets>
    <sheet name="Aktywa trwałe" sheetId="1" r:id="rId1"/>
    <sheet name="Umorzenie" sheetId="2" r:id="rId2"/>
  </sheets>
  <definedNames>
    <definedName name="_xlnm.Print_Area" localSheetId="0">'Aktywa trwałe'!$A:$L</definedName>
    <definedName name="_xlnm.Print_Area" localSheetId="1">Umorzenie!$A:$K</definedName>
  </definedNames>
  <calcPr calcId="124519"/>
</workbook>
</file>

<file path=xl/calcChain.xml><?xml version="1.0" encoding="utf-8"?>
<calcChain xmlns="http://schemas.openxmlformats.org/spreadsheetml/2006/main">
  <c r="J25" i="2"/>
  <c r="G25"/>
  <c r="I25" s="1"/>
  <c r="J23"/>
  <c r="G23"/>
  <c r="I23" s="1"/>
  <c r="G22"/>
  <c r="I22" s="1"/>
  <c r="H20"/>
  <c r="F20"/>
  <c r="E20"/>
  <c r="D20"/>
  <c r="C20"/>
  <c r="J19"/>
  <c r="J20" s="1"/>
  <c r="G19"/>
  <c r="G20" s="1"/>
  <c r="H18"/>
  <c r="F18"/>
  <c r="E18"/>
  <c r="D18"/>
  <c r="C18"/>
  <c r="J17"/>
  <c r="G17"/>
  <c r="G18" s="1"/>
  <c r="H16"/>
  <c r="F16"/>
  <c r="E16"/>
  <c r="D16"/>
  <c r="C16"/>
  <c r="J15"/>
  <c r="G15"/>
  <c r="I15" s="1"/>
  <c r="J14"/>
  <c r="G14"/>
  <c r="I14" s="1"/>
  <c r="J13"/>
  <c r="G13"/>
  <c r="I13" s="1"/>
  <c r="J12"/>
  <c r="G12"/>
  <c r="I12" s="1"/>
  <c r="H11"/>
  <c r="F11"/>
  <c r="E11"/>
  <c r="D11"/>
  <c r="C11"/>
  <c r="J10"/>
  <c r="I10"/>
  <c r="J9"/>
  <c r="G9"/>
  <c r="G11" s="1"/>
  <c r="A9"/>
  <c r="A10" s="1"/>
  <c r="A12" s="1"/>
  <c r="H8"/>
  <c r="F8"/>
  <c r="E8"/>
  <c r="D8"/>
  <c r="C8"/>
  <c r="J7"/>
  <c r="G7"/>
  <c r="I7" s="1"/>
  <c r="I8" s="1"/>
  <c r="C21" l="1"/>
  <c r="H21"/>
  <c r="H27" s="1"/>
  <c r="E21"/>
  <c r="E27" s="1"/>
  <c r="D21"/>
  <c r="D27" s="1"/>
  <c r="I16"/>
  <c r="G16"/>
  <c r="F21"/>
  <c r="F27" s="1"/>
  <c r="C27"/>
  <c r="J11"/>
  <c r="J16"/>
  <c r="J18"/>
  <c r="G8"/>
  <c r="I19"/>
  <c r="J8"/>
  <c r="I9"/>
  <c r="I17"/>
  <c r="J21" l="1"/>
  <c r="J27" s="1"/>
  <c r="G21"/>
  <c r="G27" s="1"/>
  <c r="I18"/>
  <c r="I20"/>
  <c r="I11"/>
  <c r="I21" l="1"/>
  <c r="I27" s="1"/>
  <c r="K25" i="1" l="1"/>
  <c r="G25"/>
  <c r="K23"/>
  <c r="G23"/>
  <c r="K22"/>
  <c r="G22"/>
  <c r="J20"/>
  <c r="I20"/>
  <c r="H20"/>
  <c r="F20"/>
  <c r="E20"/>
  <c r="D20"/>
  <c r="C20"/>
  <c r="K19"/>
  <c r="K20" s="1"/>
  <c r="G19"/>
  <c r="J18"/>
  <c r="I18"/>
  <c r="H18"/>
  <c r="F18"/>
  <c r="E18"/>
  <c r="D18"/>
  <c r="C18"/>
  <c r="K17"/>
  <c r="K18" s="1"/>
  <c r="G17"/>
  <c r="G18" s="1"/>
  <c r="J16"/>
  <c r="I16"/>
  <c r="H16"/>
  <c r="F16"/>
  <c r="E16"/>
  <c r="D16"/>
  <c r="C16"/>
  <c r="K15"/>
  <c r="G15"/>
  <c r="K14"/>
  <c r="G14"/>
  <c r="K13"/>
  <c r="G13"/>
  <c r="K12"/>
  <c r="G12"/>
  <c r="J11"/>
  <c r="I11"/>
  <c r="H11"/>
  <c r="F11"/>
  <c r="E11"/>
  <c r="D11"/>
  <c r="C11"/>
  <c r="K10"/>
  <c r="G10"/>
  <c r="K9"/>
  <c r="G9"/>
  <c r="A9"/>
  <c r="A10" s="1"/>
  <c r="A12" s="1"/>
  <c r="J8"/>
  <c r="I8"/>
  <c r="H8"/>
  <c r="F8"/>
  <c r="E8"/>
  <c r="D8"/>
  <c r="C8"/>
  <c r="K7"/>
  <c r="K8" s="1"/>
  <c r="G7"/>
  <c r="G11" l="1"/>
  <c r="K16"/>
  <c r="L7"/>
  <c r="L8" s="1"/>
  <c r="L12"/>
  <c r="K12" i="2" s="1"/>
  <c r="L14" i="1"/>
  <c r="K14" i="2" s="1"/>
  <c r="L19" i="1"/>
  <c r="L20" s="1"/>
  <c r="L25"/>
  <c r="K25" i="2" s="1"/>
  <c r="H21" i="1"/>
  <c r="H27" s="1"/>
  <c r="G8"/>
  <c r="L10"/>
  <c r="K10" i="2" s="1"/>
  <c r="E21" i="1"/>
  <c r="E27" s="1"/>
  <c r="L13"/>
  <c r="K13" i="2" s="1"/>
  <c r="F21" i="1"/>
  <c r="F27" s="1"/>
  <c r="J21"/>
  <c r="J27" s="1"/>
  <c r="K11"/>
  <c r="D21"/>
  <c r="D27" s="1"/>
  <c r="I21"/>
  <c r="I27" s="1"/>
  <c r="G16"/>
  <c r="L23"/>
  <c r="K23" i="2" s="1"/>
  <c r="L22" i="1"/>
  <c r="K22" i="2" s="1"/>
  <c r="L15" i="1"/>
  <c r="K15" i="2" s="1"/>
  <c r="C21" i="1"/>
  <c r="C27" s="1"/>
  <c r="L9"/>
  <c r="L17"/>
  <c r="G20"/>
  <c r="K21" l="1"/>
  <c r="K27" s="1"/>
  <c r="K19" i="2"/>
  <c r="K20" s="1"/>
  <c r="K7"/>
  <c r="K8" s="1"/>
  <c r="L16" i="1"/>
  <c r="K16" i="2"/>
  <c r="G21" i="1"/>
  <c r="G27" s="1"/>
  <c r="L11"/>
  <c r="K9" i="2"/>
  <c r="K11" s="1"/>
  <c r="L18" i="1"/>
  <c r="K17" i="2"/>
  <c r="K18" s="1"/>
  <c r="L21" i="1" l="1"/>
  <c r="L27" s="1"/>
  <c r="K21" i="2"/>
  <c r="K27" s="1"/>
</calcChain>
</file>

<file path=xl/sharedStrings.xml><?xml version="1.0" encoding="utf-8"?>
<sst xmlns="http://schemas.openxmlformats.org/spreadsheetml/2006/main" count="69" uniqueCount="49">
  <si>
    <t>Lp</t>
  </si>
  <si>
    <t>Nazwa grupy rodzajowej składnika aktywów wg układu w bilansie</t>
  </si>
  <si>
    <t>Wartość poczatkowa- stan na poczatek roku obrotowego</t>
  </si>
  <si>
    <t>Zwiększenie wartości początkowej</t>
  </si>
  <si>
    <t>Przemieszczenie</t>
  </si>
  <si>
    <t xml:space="preserve">Przychody  </t>
  </si>
  <si>
    <t>Ogółem zwiększenie wartości początkowej</t>
  </si>
  <si>
    <t>zmniejszenie wartości początkowej</t>
  </si>
  <si>
    <t xml:space="preserve">zbycie </t>
  </si>
  <si>
    <t>likwidacja</t>
  </si>
  <si>
    <t>inne</t>
  </si>
  <si>
    <t>Ogółem zmniejszenie wartości początkowej</t>
  </si>
  <si>
    <t xml:space="preserve">Wartość początkowa stan na koniec roku obrotowego </t>
  </si>
  <si>
    <t>Grunty</t>
  </si>
  <si>
    <t>Środki transportu</t>
  </si>
  <si>
    <t xml:space="preserve"> </t>
  </si>
  <si>
    <t>Umorzenie - stan na początek roku obrotowego</t>
  </si>
  <si>
    <t xml:space="preserve">Zwiększenia w ciągu roku obrotowego </t>
  </si>
  <si>
    <t>aktualizacja</t>
  </si>
  <si>
    <t>amortyzacja za rok obrotowy</t>
  </si>
  <si>
    <t>Ogółem zwiększenie umorzenia</t>
  </si>
  <si>
    <t>Zmniejszenie umorzenia</t>
  </si>
  <si>
    <t>Umorzenie stan na koniec roku obrotowego</t>
  </si>
  <si>
    <t>Wartość netto składników aktywów</t>
  </si>
  <si>
    <t>stan na początek roku obrotowego (3-13)</t>
  </si>
  <si>
    <t>Stan na koniec roku obrotowego (12-19)</t>
  </si>
  <si>
    <t>WNP</t>
  </si>
  <si>
    <t>Zbiory bibl.</t>
  </si>
  <si>
    <t>OGÓŁEM:</t>
  </si>
  <si>
    <t>Razem środki trwałe</t>
  </si>
  <si>
    <t>Budynki i lokale</t>
  </si>
  <si>
    <t>Obiekty inżynierii lądowej i wodnej</t>
  </si>
  <si>
    <t>Kotły i maszyny energetyczne</t>
  </si>
  <si>
    <t>Specjalistyczne maszyny i urządzenia i aparaty</t>
  </si>
  <si>
    <t>Urządzenia techniczne</t>
  </si>
  <si>
    <t>Maszyny, urzadzenia i aparaty ogólnego zastosowania</t>
  </si>
  <si>
    <t>Narzędzia, przyrzady, ruchomości i wyposażenie</t>
  </si>
  <si>
    <t>Inne</t>
  </si>
  <si>
    <t>Razem grupa  1-2</t>
  </si>
  <si>
    <t>Razem grupa O</t>
  </si>
  <si>
    <t>Grupa 3-6</t>
  </si>
  <si>
    <t>Razem grupa 7</t>
  </si>
  <si>
    <t>Razem grupa 8</t>
  </si>
  <si>
    <t>Pozostałe środki trwałe</t>
  </si>
  <si>
    <t>Razem grupa 1-2</t>
  </si>
  <si>
    <t>Razem grupa 3-6</t>
  </si>
  <si>
    <t>Razem grupa 0</t>
  </si>
  <si>
    <t>Tabela nr 1b - Główne składniki aktywów trwałych - umorzenie Zespół Ekonomiczno-Administracyjny Szkół Gminy Opatówek</t>
  </si>
  <si>
    <t>Tabela nr 1a - Główne składniki aktywów trwałych Zespół Ekonomiczno-Administracyjny Szkół Gminy Opatówek</t>
  </si>
</sst>
</file>

<file path=xl/styles.xml><?xml version="1.0" encoding="utf-8"?>
<styleSheet xmlns="http://schemas.openxmlformats.org/spreadsheetml/2006/main">
  <fonts count="7">
    <font>
      <sz val="11"/>
      <color theme="1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horizontal="center" vertical="center"/>
    </xf>
    <xf numFmtId="0" fontId="2" fillId="0" borderId="4" xfId="0" applyFont="1" applyBorder="1"/>
    <xf numFmtId="0" fontId="4" fillId="0" borderId="4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2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2" fillId="4" borderId="1" xfId="0" applyFont="1" applyFill="1" applyBorder="1"/>
    <xf numFmtId="0" fontId="5" fillId="4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/>
    <xf numFmtId="0" fontId="5" fillId="3" borderId="4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4" fontId="5" fillId="3" borderId="4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4" fontId="4" fillId="4" borderId="4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4" fillId="0" borderId="1" xfId="0" applyNumberFormat="1" applyFont="1" applyBorder="1"/>
    <xf numFmtId="4" fontId="4" fillId="3" borderId="1" xfId="0" applyNumberFormat="1" applyFont="1" applyFill="1" applyBorder="1"/>
    <xf numFmtId="4" fontId="4" fillId="2" borderId="1" xfId="0" applyNumberFormat="1" applyFont="1" applyFill="1" applyBorder="1"/>
    <xf numFmtId="4" fontId="4" fillId="4" borderId="1" xfId="0" applyNumberFormat="1" applyFont="1" applyFill="1" applyBorder="1"/>
    <xf numFmtId="4" fontId="5" fillId="0" borderId="1" xfId="0" applyNumberFormat="1" applyFont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7"/>
  <sheetViews>
    <sheetView tabSelected="1" workbookViewId="0">
      <selection activeCell="D29" sqref="D29"/>
    </sheetView>
  </sheetViews>
  <sheetFormatPr defaultRowHeight="15"/>
  <cols>
    <col min="1" max="1" width="2.75" style="1" customWidth="1"/>
    <col min="2" max="2" width="34" style="1" customWidth="1"/>
    <col min="3" max="4" width="10.625" style="1" customWidth="1"/>
    <col min="5" max="5" width="11.125" style="1" customWidth="1"/>
    <col min="6" max="7" width="10.25" style="1" customWidth="1"/>
    <col min="8" max="11" width="9.125" style="1" bestFit="1" customWidth="1"/>
    <col min="12" max="12" width="11" style="1" customWidth="1"/>
    <col min="13" max="16384" width="9" style="1"/>
  </cols>
  <sheetData>
    <row r="2" spans="1:12" s="2" customFormat="1">
      <c r="B2" s="16" t="s">
        <v>48</v>
      </c>
    </row>
    <row r="3" spans="1:12" s="2" customFormat="1" ht="15.75" thickBot="1"/>
    <row r="4" spans="1:12" s="2" customFormat="1" ht="16.5" thickTop="1" thickBot="1">
      <c r="A4" s="53" t="s">
        <v>0</v>
      </c>
      <c r="B4" s="53" t="s">
        <v>1</v>
      </c>
      <c r="C4" s="53" t="s">
        <v>2</v>
      </c>
      <c r="D4" s="53" t="s">
        <v>3</v>
      </c>
      <c r="E4" s="53"/>
      <c r="F4" s="53"/>
      <c r="G4" s="53" t="s">
        <v>6</v>
      </c>
      <c r="H4" s="53" t="s">
        <v>7</v>
      </c>
      <c r="I4" s="53"/>
      <c r="J4" s="53"/>
      <c r="K4" s="53" t="s">
        <v>11</v>
      </c>
      <c r="L4" s="53" t="s">
        <v>12</v>
      </c>
    </row>
    <row r="5" spans="1:12" s="2" customFormat="1" ht="30.75" customHeight="1" thickTop="1" thickBot="1">
      <c r="A5" s="53"/>
      <c r="B5" s="53"/>
      <c r="C5" s="53"/>
      <c r="D5" s="52" t="s">
        <v>37</v>
      </c>
      <c r="E5" s="52" t="s">
        <v>5</v>
      </c>
      <c r="F5" s="52" t="s">
        <v>4</v>
      </c>
      <c r="G5" s="53"/>
      <c r="H5" s="52" t="s">
        <v>8</v>
      </c>
      <c r="I5" s="52" t="s">
        <v>9</v>
      </c>
      <c r="J5" s="52" t="s">
        <v>10</v>
      </c>
      <c r="K5" s="53"/>
      <c r="L5" s="53"/>
    </row>
    <row r="6" spans="1:12" s="2" customFormat="1" ht="16.5" thickTop="1" thickBo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</row>
    <row r="7" spans="1:12" s="2" customFormat="1" ht="15.75" thickTop="1">
      <c r="A7" s="25">
        <v>0</v>
      </c>
      <c r="B7" s="26" t="s">
        <v>13</v>
      </c>
      <c r="C7" s="27">
        <v>0</v>
      </c>
      <c r="D7" s="27">
        <v>0</v>
      </c>
      <c r="E7" s="27">
        <v>0</v>
      </c>
      <c r="F7" s="27">
        <v>0</v>
      </c>
      <c r="G7" s="27">
        <f>D7+E7+F7</f>
        <v>0</v>
      </c>
      <c r="H7" s="27">
        <v>0</v>
      </c>
      <c r="I7" s="27">
        <v>0</v>
      </c>
      <c r="J7" s="27">
        <v>0</v>
      </c>
      <c r="K7" s="27">
        <f>H7+I7+J7</f>
        <v>0</v>
      </c>
      <c r="L7" s="27">
        <f>C7+G7-K7</f>
        <v>0</v>
      </c>
    </row>
    <row r="8" spans="1:12" s="2" customFormat="1">
      <c r="A8" s="28"/>
      <c r="B8" s="29" t="s">
        <v>39</v>
      </c>
      <c r="C8" s="30">
        <f>C7</f>
        <v>0</v>
      </c>
      <c r="D8" s="30">
        <f t="shared" ref="D8:L8" si="0">D7</f>
        <v>0</v>
      </c>
      <c r="E8" s="30">
        <f t="shared" si="0"/>
        <v>0</v>
      </c>
      <c r="F8" s="30">
        <f t="shared" si="0"/>
        <v>0</v>
      </c>
      <c r="G8" s="30">
        <f t="shared" si="0"/>
        <v>0</v>
      </c>
      <c r="H8" s="30">
        <f t="shared" si="0"/>
        <v>0</v>
      </c>
      <c r="I8" s="30">
        <f t="shared" si="0"/>
        <v>0</v>
      </c>
      <c r="J8" s="30">
        <f t="shared" si="0"/>
        <v>0</v>
      </c>
      <c r="K8" s="30">
        <f t="shared" si="0"/>
        <v>0</v>
      </c>
      <c r="L8" s="30">
        <f t="shared" si="0"/>
        <v>0</v>
      </c>
    </row>
    <row r="9" spans="1:12" s="2" customFormat="1">
      <c r="A9" s="31">
        <f>A7+1</f>
        <v>1</v>
      </c>
      <c r="B9" s="32" t="s">
        <v>30</v>
      </c>
      <c r="C9" s="23">
        <v>0</v>
      </c>
      <c r="D9" s="23">
        <v>0</v>
      </c>
      <c r="E9" s="23">
        <v>0</v>
      </c>
      <c r="F9" s="23">
        <v>0</v>
      </c>
      <c r="G9" s="27">
        <f t="shared" ref="G9:G10" si="1">D9+E9+F9</f>
        <v>0</v>
      </c>
      <c r="H9" s="23">
        <v>0</v>
      </c>
      <c r="I9" s="23">
        <v>0</v>
      </c>
      <c r="J9" s="23">
        <v>0</v>
      </c>
      <c r="K9" s="27">
        <f t="shared" ref="K9:K10" si="2">H9+I9+J9</f>
        <v>0</v>
      </c>
      <c r="L9" s="27">
        <f t="shared" ref="L9:L10" si="3">C9+G9-K9</f>
        <v>0</v>
      </c>
    </row>
    <row r="10" spans="1:12" s="2" customFormat="1">
      <c r="A10" s="31">
        <f t="shared" ref="A10" si="4">A9+1</f>
        <v>2</v>
      </c>
      <c r="B10" s="32" t="s">
        <v>31</v>
      </c>
      <c r="C10" s="23">
        <v>0</v>
      </c>
      <c r="D10" s="23">
        <v>0</v>
      </c>
      <c r="E10" s="23">
        <v>0</v>
      </c>
      <c r="F10" s="23">
        <v>0</v>
      </c>
      <c r="G10" s="27">
        <f t="shared" si="1"/>
        <v>0</v>
      </c>
      <c r="H10" s="23">
        <v>0</v>
      </c>
      <c r="I10" s="23">
        <v>0</v>
      </c>
      <c r="J10" s="23">
        <v>0</v>
      </c>
      <c r="K10" s="27">
        <f t="shared" si="2"/>
        <v>0</v>
      </c>
      <c r="L10" s="27">
        <f t="shared" si="3"/>
        <v>0</v>
      </c>
    </row>
    <row r="11" spans="1:12" s="2" customFormat="1">
      <c r="A11" s="33"/>
      <c r="B11" s="34" t="s">
        <v>38</v>
      </c>
      <c r="C11" s="35">
        <f t="shared" ref="C11:L11" si="5">C9+C10</f>
        <v>0</v>
      </c>
      <c r="D11" s="35">
        <f t="shared" si="5"/>
        <v>0</v>
      </c>
      <c r="E11" s="35">
        <f t="shared" si="5"/>
        <v>0</v>
      </c>
      <c r="F11" s="35">
        <f t="shared" si="5"/>
        <v>0</v>
      </c>
      <c r="G11" s="35">
        <f t="shared" si="5"/>
        <v>0</v>
      </c>
      <c r="H11" s="35">
        <f t="shared" si="5"/>
        <v>0</v>
      </c>
      <c r="I11" s="35">
        <f t="shared" si="5"/>
        <v>0</v>
      </c>
      <c r="J11" s="35">
        <f t="shared" si="5"/>
        <v>0</v>
      </c>
      <c r="K11" s="35">
        <f t="shared" si="5"/>
        <v>0</v>
      </c>
      <c r="L11" s="35">
        <f t="shared" si="5"/>
        <v>0</v>
      </c>
    </row>
    <row r="12" spans="1:12" s="2" customFormat="1">
      <c r="A12" s="31">
        <f>A10+1</f>
        <v>3</v>
      </c>
      <c r="B12" s="36" t="s">
        <v>32</v>
      </c>
      <c r="C12" s="23">
        <v>0</v>
      </c>
      <c r="D12" s="23">
        <v>0</v>
      </c>
      <c r="E12" s="23">
        <v>0</v>
      </c>
      <c r="F12" s="23">
        <v>0</v>
      </c>
      <c r="G12" s="27">
        <f t="shared" ref="G12:G15" si="6">D12+E12+F12</f>
        <v>0</v>
      </c>
      <c r="H12" s="23">
        <v>0</v>
      </c>
      <c r="I12" s="23">
        <v>0</v>
      </c>
      <c r="J12" s="23">
        <v>0</v>
      </c>
      <c r="K12" s="27">
        <f t="shared" ref="K12:K15" si="7">H12+I12+J12</f>
        <v>0</v>
      </c>
      <c r="L12" s="27">
        <f t="shared" ref="L12:L15" si="8">C12+G12-K12</f>
        <v>0</v>
      </c>
    </row>
    <row r="13" spans="1:12" s="2" customFormat="1" ht="25.5">
      <c r="A13" s="31">
        <v>4</v>
      </c>
      <c r="B13" s="36" t="s">
        <v>35</v>
      </c>
      <c r="C13" s="23">
        <v>0</v>
      </c>
      <c r="D13" s="23">
        <v>0</v>
      </c>
      <c r="E13" s="23">
        <v>0</v>
      </c>
      <c r="F13" s="23">
        <v>0</v>
      </c>
      <c r="G13" s="27">
        <f t="shared" si="6"/>
        <v>0</v>
      </c>
      <c r="H13" s="23">
        <v>0</v>
      </c>
      <c r="I13" s="23">
        <v>0</v>
      </c>
      <c r="J13" s="23">
        <v>0</v>
      </c>
      <c r="K13" s="27">
        <f t="shared" si="7"/>
        <v>0</v>
      </c>
      <c r="L13" s="27">
        <f t="shared" si="8"/>
        <v>0</v>
      </c>
    </row>
    <row r="14" spans="1:12" s="2" customFormat="1">
      <c r="A14" s="31">
        <v>5</v>
      </c>
      <c r="B14" s="32" t="s">
        <v>33</v>
      </c>
      <c r="C14" s="23">
        <v>0</v>
      </c>
      <c r="D14" s="23">
        <v>0</v>
      </c>
      <c r="E14" s="23">
        <v>0</v>
      </c>
      <c r="F14" s="23">
        <v>0</v>
      </c>
      <c r="G14" s="27">
        <f t="shared" si="6"/>
        <v>0</v>
      </c>
      <c r="H14" s="23">
        <v>0</v>
      </c>
      <c r="I14" s="23">
        <v>0</v>
      </c>
      <c r="J14" s="23">
        <v>0</v>
      </c>
      <c r="K14" s="27">
        <f t="shared" si="7"/>
        <v>0</v>
      </c>
      <c r="L14" s="27">
        <f t="shared" si="8"/>
        <v>0</v>
      </c>
    </row>
    <row r="15" spans="1:12" s="2" customFormat="1">
      <c r="A15" s="31">
        <v>6</v>
      </c>
      <c r="B15" s="36" t="s">
        <v>34</v>
      </c>
      <c r="C15" s="23">
        <v>0</v>
      </c>
      <c r="D15" s="23">
        <v>0</v>
      </c>
      <c r="E15" s="23">
        <v>0</v>
      </c>
      <c r="F15" s="23">
        <v>0</v>
      </c>
      <c r="G15" s="27">
        <f t="shared" si="6"/>
        <v>0</v>
      </c>
      <c r="H15" s="23">
        <v>0</v>
      </c>
      <c r="I15" s="23">
        <v>0</v>
      </c>
      <c r="J15" s="23">
        <v>0</v>
      </c>
      <c r="K15" s="27">
        <f t="shared" si="7"/>
        <v>0</v>
      </c>
      <c r="L15" s="27">
        <f t="shared" si="8"/>
        <v>0</v>
      </c>
    </row>
    <row r="16" spans="1:12" s="2" customFormat="1">
      <c r="A16" s="33"/>
      <c r="B16" s="37" t="s">
        <v>40</v>
      </c>
      <c r="C16" s="35">
        <f>C12+C13+C14+C15</f>
        <v>0</v>
      </c>
      <c r="D16" s="35">
        <f t="shared" ref="D16:L16" si="9">D12+D13+D14+D15</f>
        <v>0</v>
      </c>
      <c r="E16" s="35">
        <f t="shared" si="9"/>
        <v>0</v>
      </c>
      <c r="F16" s="35">
        <f t="shared" si="9"/>
        <v>0</v>
      </c>
      <c r="G16" s="35">
        <f t="shared" si="9"/>
        <v>0</v>
      </c>
      <c r="H16" s="35">
        <f t="shared" si="9"/>
        <v>0</v>
      </c>
      <c r="I16" s="35">
        <f t="shared" si="9"/>
        <v>0</v>
      </c>
      <c r="J16" s="35">
        <f t="shared" si="9"/>
        <v>0</v>
      </c>
      <c r="K16" s="35">
        <f t="shared" si="9"/>
        <v>0</v>
      </c>
      <c r="L16" s="35">
        <f t="shared" si="9"/>
        <v>0</v>
      </c>
    </row>
    <row r="17" spans="1:12" s="2" customFormat="1">
      <c r="A17" s="31">
        <v>7</v>
      </c>
      <c r="B17" s="36" t="s">
        <v>14</v>
      </c>
      <c r="C17" s="23">
        <v>0</v>
      </c>
      <c r="D17" s="23">
        <v>0</v>
      </c>
      <c r="E17" s="23">
        <v>0</v>
      </c>
      <c r="F17" s="23">
        <v>0</v>
      </c>
      <c r="G17" s="27">
        <f t="shared" ref="G17" si="10">D17+E17+F17</f>
        <v>0</v>
      </c>
      <c r="H17" s="23">
        <v>0</v>
      </c>
      <c r="I17" s="23">
        <v>0</v>
      </c>
      <c r="J17" s="23">
        <v>0</v>
      </c>
      <c r="K17" s="27">
        <f t="shared" ref="K17" si="11">H17+I17+J17</f>
        <v>0</v>
      </c>
      <c r="L17" s="27">
        <f t="shared" ref="L17" si="12">C17+G17-K17</f>
        <v>0</v>
      </c>
    </row>
    <row r="18" spans="1:12" s="2" customFormat="1">
      <c r="A18" s="33"/>
      <c r="B18" s="37" t="s">
        <v>41</v>
      </c>
      <c r="C18" s="35">
        <f>C17</f>
        <v>0</v>
      </c>
      <c r="D18" s="35">
        <f t="shared" ref="D18:L18" si="13">D17</f>
        <v>0</v>
      </c>
      <c r="E18" s="35">
        <f t="shared" si="13"/>
        <v>0</v>
      </c>
      <c r="F18" s="35">
        <f t="shared" si="13"/>
        <v>0</v>
      </c>
      <c r="G18" s="35">
        <f t="shared" si="13"/>
        <v>0</v>
      </c>
      <c r="H18" s="35">
        <f t="shared" si="13"/>
        <v>0</v>
      </c>
      <c r="I18" s="35">
        <f t="shared" si="13"/>
        <v>0</v>
      </c>
      <c r="J18" s="35">
        <f t="shared" si="13"/>
        <v>0</v>
      </c>
      <c r="K18" s="35">
        <f t="shared" si="13"/>
        <v>0</v>
      </c>
      <c r="L18" s="35">
        <f t="shared" si="13"/>
        <v>0</v>
      </c>
    </row>
    <row r="19" spans="1:12" s="2" customFormat="1">
      <c r="A19" s="31">
        <v>8</v>
      </c>
      <c r="B19" s="32" t="s">
        <v>36</v>
      </c>
      <c r="C19" s="23">
        <v>0</v>
      </c>
      <c r="D19" s="23">
        <v>0</v>
      </c>
      <c r="E19" s="23">
        <v>0</v>
      </c>
      <c r="F19" s="23">
        <v>0</v>
      </c>
      <c r="G19" s="27">
        <f t="shared" ref="G19" si="14">D19+E19+F19</f>
        <v>0</v>
      </c>
      <c r="H19" s="23">
        <v>0</v>
      </c>
      <c r="I19" s="23">
        <v>0</v>
      </c>
      <c r="J19" s="23">
        <v>0</v>
      </c>
      <c r="K19" s="27">
        <f t="shared" ref="K19" si="15">H19+I19+J19</f>
        <v>0</v>
      </c>
      <c r="L19" s="27">
        <f t="shared" ref="L19" si="16">C19+G19-K19</f>
        <v>0</v>
      </c>
    </row>
    <row r="20" spans="1:12" s="2" customFormat="1">
      <c r="A20" s="33"/>
      <c r="B20" s="34" t="s">
        <v>42</v>
      </c>
      <c r="C20" s="30">
        <f>C19</f>
        <v>0</v>
      </c>
      <c r="D20" s="30">
        <f t="shared" ref="D20:L20" si="17">D19</f>
        <v>0</v>
      </c>
      <c r="E20" s="30">
        <f t="shared" si="17"/>
        <v>0</v>
      </c>
      <c r="F20" s="30">
        <f t="shared" si="17"/>
        <v>0</v>
      </c>
      <c r="G20" s="30">
        <f t="shared" si="17"/>
        <v>0</v>
      </c>
      <c r="H20" s="30">
        <f t="shared" si="17"/>
        <v>0</v>
      </c>
      <c r="I20" s="30">
        <f t="shared" si="17"/>
        <v>0</v>
      </c>
      <c r="J20" s="30">
        <f t="shared" si="17"/>
        <v>0</v>
      </c>
      <c r="K20" s="30">
        <f t="shared" si="17"/>
        <v>0</v>
      </c>
      <c r="L20" s="30">
        <f t="shared" si="17"/>
        <v>0</v>
      </c>
    </row>
    <row r="21" spans="1:12" s="2" customFormat="1">
      <c r="A21" s="38"/>
      <c r="B21" s="39" t="s">
        <v>29</v>
      </c>
      <c r="C21" s="40">
        <f>C8+C11+C16+C18+C20</f>
        <v>0</v>
      </c>
      <c r="D21" s="40">
        <f t="shared" ref="D21:K21" si="18">D8+D11+D16+D18+D20</f>
        <v>0</v>
      </c>
      <c r="E21" s="40">
        <f t="shared" si="18"/>
        <v>0</v>
      </c>
      <c r="F21" s="40">
        <f t="shared" si="18"/>
        <v>0</v>
      </c>
      <c r="G21" s="40">
        <f t="shared" si="18"/>
        <v>0</v>
      </c>
      <c r="H21" s="40">
        <f t="shared" si="18"/>
        <v>0</v>
      </c>
      <c r="I21" s="40">
        <f t="shared" si="18"/>
        <v>0</v>
      </c>
      <c r="J21" s="40">
        <f t="shared" si="18"/>
        <v>0</v>
      </c>
      <c r="K21" s="40">
        <f t="shared" si="18"/>
        <v>0</v>
      </c>
      <c r="L21" s="40">
        <f>L8+L11+L16+L18+L20</f>
        <v>0</v>
      </c>
    </row>
    <row r="22" spans="1:12" s="2" customFormat="1">
      <c r="A22" s="41">
        <v>1</v>
      </c>
      <c r="B22" s="42" t="s">
        <v>43</v>
      </c>
      <c r="C22" s="43">
        <v>73350.25</v>
      </c>
      <c r="D22" s="43">
        <v>0</v>
      </c>
      <c r="E22" s="43">
        <v>679</v>
      </c>
      <c r="F22" s="43">
        <v>0</v>
      </c>
      <c r="G22" s="43">
        <f>D22+E22+F22</f>
        <v>679</v>
      </c>
      <c r="H22" s="43">
        <v>0</v>
      </c>
      <c r="I22" s="43">
        <v>0</v>
      </c>
      <c r="J22" s="43">
        <v>0</v>
      </c>
      <c r="K22" s="43">
        <f>H22+I22+J22</f>
        <v>0</v>
      </c>
      <c r="L22" s="43">
        <f>C22+G22-K22</f>
        <v>74029.25</v>
      </c>
    </row>
    <row r="23" spans="1:12" s="24" customFormat="1">
      <c r="A23" s="21">
        <v>2</v>
      </c>
      <c r="B23" s="22" t="s">
        <v>26</v>
      </c>
      <c r="C23" s="23">
        <v>16435.439999999999</v>
      </c>
      <c r="D23" s="23">
        <v>0</v>
      </c>
      <c r="E23" s="23">
        <v>0</v>
      </c>
      <c r="F23" s="23">
        <v>0</v>
      </c>
      <c r="G23" s="23">
        <f t="shared" ref="G23" si="19">D23+E23+F23</f>
        <v>0</v>
      </c>
      <c r="H23" s="23">
        <v>0</v>
      </c>
      <c r="I23" s="23">
        <v>0</v>
      </c>
      <c r="J23" s="23">
        <v>0</v>
      </c>
      <c r="K23" s="23">
        <f>H23+I23+J23</f>
        <v>0</v>
      </c>
      <c r="L23" s="23">
        <f>C23+G23-K23</f>
        <v>16435.439999999999</v>
      </c>
    </row>
    <row r="24" spans="1:12" s="2" customFormat="1">
      <c r="A24" s="44" t="s">
        <v>15</v>
      </c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</row>
    <row r="25" spans="1:12" s="2" customFormat="1">
      <c r="A25" s="21">
        <v>3</v>
      </c>
      <c r="B25" s="22" t="s">
        <v>27</v>
      </c>
      <c r="C25" s="23">
        <v>0</v>
      </c>
      <c r="D25" s="23">
        <v>0</v>
      </c>
      <c r="E25" s="23">
        <v>0</v>
      </c>
      <c r="F25" s="23">
        <v>0</v>
      </c>
      <c r="G25" s="23">
        <f>D25+E25+F25</f>
        <v>0</v>
      </c>
      <c r="H25" s="23">
        <v>0</v>
      </c>
      <c r="I25" s="23">
        <v>0</v>
      </c>
      <c r="J25" s="23">
        <v>0</v>
      </c>
      <c r="K25" s="23">
        <f>H25+I25+J25</f>
        <v>0</v>
      </c>
      <c r="L25" s="23">
        <f>C25+G25-K25</f>
        <v>0</v>
      </c>
    </row>
    <row r="26" spans="1:12" s="2" customFormat="1">
      <c r="A26" s="44"/>
      <c r="B26" s="44"/>
      <c r="C26" s="45"/>
      <c r="D26" s="45"/>
      <c r="E26" s="45"/>
      <c r="F26" s="45"/>
      <c r="G26" s="45"/>
      <c r="H26" s="45"/>
      <c r="I26" s="45"/>
      <c r="J26" s="45"/>
      <c r="K26" s="45"/>
      <c r="L26" s="45"/>
    </row>
    <row r="27" spans="1:12" s="2" customFormat="1">
      <c r="A27" s="21"/>
      <c r="B27" s="22" t="s">
        <v>28</v>
      </c>
      <c r="C27" s="46">
        <f t="shared" ref="C27:K27" si="20">C21+C22+C23+C25</f>
        <v>89785.69</v>
      </c>
      <c r="D27" s="46">
        <f t="shared" si="20"/>
        <v>0</v>
      </c>
      <c r="E27" s="46">
        <f t="shared" si="20"/>
        <v>679</v>
      </c>
      <c r="F27" s="46">
        <f t="shared" si="20"/>
        <v>0</v>
      </c>
      <c r="G27" s="46">
        <f t="shared" si="20"/>
        <v>679</v>
      </c>
      <c r="H27" s="46">
        <f t="shared" si="20"/>
        <v>0</v>
      </c>
      <c r="I27" s="46">
        <f t="shared" si="20"/>
        <v>0</v>
      </c>
      <c r="J27" s="46">
        <f t="shared" si="20"/>
        <v>0</v>
      </c>
      <c r="K27" s="46">
        <f t="shared" si="20"/>
        <v>0</v>
      </c>
      <c r="L27" s="46">
        <f>L21+L22+L23+L25</f>
        <v>90464.69</v>
      </c>
    </row>
  </sheetData>
  <mergeCells count="8">
    <mergeCell ref="A4:A5"/>
    <mergeCell ref="B4:B5"/>
    <mergeCell ref="C4:C5"/>
    <mergeCell ref="D4:F4"/>
    <mergeCell ref="G4:G5"/>
    <mergeCell ref="H4:J4"/>
    <mergeCell ref="K4:K5"/>
    <mergeCell ref="L4:L5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27"/>
  <sheetViews>
    <sheetView workbookViewId="0">
      <selection activeCell="B214" sqref="B1:B214"/>
    </sheetView>
  </sheetViews>
  <sheetFormatPr defaultRowHeight="15"/>
  <cols>
    <col min="1" max="1" width="4.25" style="1" customWidth="1"/>
    <col min="2" max="2" width="33.375" style="1" customWidth="1"/>
    <col min="3" max="3" width="11.375" style="1" bestFit="1" customWidth="1"/>
    <col min="4" max="4" width="9" style="1"/>
    <col min="5" max="5" width="10.375" style="1" bestFit="1" customWidth="1"/>
    <col min="6" max="6" width="9" style="1"/>
    <col min="7" max="7" width="10.375" style="1" customWidth="1"/>
    <col min="8" max="8" width="10" style="1" customWidth="1"/>
    <col min="9" max="9" width="12.625" style="1" customWidth="1"/>
    <col min="10" max="11" width="14.5" style="1" customWidth="1"/>
    <col min="12" max="16384" width="9" style="1"/>
  </cols>
  <sheetData>
    <row r="2" spans="1:11" s="2" customFormat="1">
      <c r="B2" s="16" t="s">
        <v>47</v>
      </c>
      <c r="C2" s="16"/>
      <c r="D2" s="16"/>
    </row>
    <row r="3" spans="1:11" s="2" customFormat="1" ht="15.75" thickBot="1"/>
    <row r="4" spans="1:11" s="2" customFormat="1" ht="16.5" thickTop="1" thickBot="1">
      <c r="A4" s="53" t="s">
        <v>0</v>
      </c>
      <c r="B4" s="53" t="s">
        <v>1</v>
      </c>
      <c r="C4" s="53" t="s">
        <v>16</v>
      </c>
      <c r="D4" s="53" t="s">
        <v>17</v>
      </c>
      <c r="E4" s="53"/>
      <c r="F4" s="53"/>
      <c r="G4" s="53" t="s">
        <v>20</v>
      </c>
      <c r="H4" s="53" t="s">
        <v>21</v>
      </c>
      <c r="I4" s="53" t="s">
        <v>22</v>
      </c>
      <c r="J4" s="53" t="s">
        <v>23</v>
      </c>
      <c r="K4" s="53"/>
    </row>
    <row r="5" spans="1:11" s="2" customFormat="1" ht="24" thickTop="1" thickBot="1">
      <c r="A5" s="53"/>
      <c r="B5" s="53"/>
      <c r="C5" s="53"/>
      <c r="D5" s="52" t="s">
        <v>18</v>
      </c>
      <c r="E5" s="52" t="s">
        <v>19</v>
      </c>
      <c r="F5" s="52" t="s">
        <v>10</v>
      </c>
      <c r="G5" s="53"/>
      <c r="H5" s="53"/>
      <c r="I5" s="53"/>
      <c r="J5" s="52" t="s">
        <v>24</v>
      </c>
      <c r="K5" s="52" t="s">
        <v>25</v>
      </c>
    </row>
    <row r="6" spans="1:11" s="2" customFormat="1" ht="16.5" thickTop="1" thickBot="1">
      <c r="A6" s="3">
        <v>1</v>
      </c>
      <c r="B6" s="3">
        <v>2</v>
      </c>
      <c r="C6" s="17">
        <v>13</v>
      </c>
      <c r="D6" s="17">
        <v>14</v>
      </c>
      <c r="E6" s="17">
        <v>15</v>
      </c>
      <c r="F6" s="17">
        <v>16</v>
      </c>
      <c r="G6" s="17">
        <v>17</v>
      </c>
      <c r="H6" s="17">
        <v>18</v>
      </c>
      <c r="I6" s="17">
        <v>19</v>
      </c>
      <c r="J6" s="17">
        <v>20</v>
      </c>
      <c r="K6" s="17">
        <v>21</v>
      </c>
    </row>
    <row r="7" spans="1:11" s="2" customFormat="1" ht="15.75" thickTop="1">
      <c r="A7" s="4">
        <v>0</v>
      </c>
      <c r="B7" s="5" t="s">
        <v>13</v>
      </c>
      <c r="C7" s="47">
        <v>0</v>
      </c>
      <c r="D7" s="47">
        <v>0</v>
      </c>
      <c r="E7" s="47">
        <v>0</v>
      </c>
      <c r="F7" s="47">
        <v>0</v>
      </c>
      <c r="G7" s="47">
        <f>SUM(D7:F7)</f>
        <v>0</v>
      </c>
      <c r="H7" s="47">
        <v>0</v>
      </c>
      <c r="I7" s="47">
        <f>SUM(C7+G7-H7)</f>
        <v>0</v>
      </c>
      <c r="J7" s="47">
        <f>SUM('Aktywa trwałe'!C7-Umorzenie!C7)</f>
        <v>0</v>
      </c>
      <c r="K7" s="47">
        <f>'Aktywa trwałe'!L7-Umorzenie!I7</f>
        <v>0</v>
      </c>
    </row>
    <row r="8" spans="1:11" s="2" customFormat="1">
      <c r="A8" s="18"/>
      <c r="B8" s="19" t="s">
        <v>46</v>
      </c>
      <c r="C8" s="48">
        <f>C7</f>
        <v>0</v>
      </c>
      <c r="D8" s="48">
        <f t="shared" ref="D8:K8" si="0">D7</f>
        <v>0</v>
      </c>
      <c r="E8" s="48">
        <f t="shared" si="0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0</v>
      </c>
      <c r="K8" s="48">
        <f t="shared" si="0"/>
        <v>0</v>
      </c>
    </row>
    <row r="9" spans="1:11" s="2" customFormat="1">
      <c r="A9" s="6">
        <f>A7+1</f>
        <v>1</v>
      </c>
      <c r="B9" s="7" t="s">
        <v>30</v>
      </c>
      <c r="C9" s="47">
        <v>0</v>
      </c>
      <c r="D9" s="47">
        <v>0</v>
      </c>
      <c r="E9" s="47">
        <v>0</v>
      </c>
      <c r="F9" s="47">
        <v>0</v>
      </c>
      <c r="G9" s="47">
        <f t="shared" ref="G9" si="1">SUM(D9:F9)</f>
        <v>0</v>
      </c>
      <c r="H9" s="47">
        <v>0</v>
      </c>
      <c r="I9" s="47">
        <f t="shared" ref="I9:I10" si="2">SUM(C9+G9-H9)</f>
        <v>0</v>
      </c>
      <c r="J9" s="47">
        <f>SUM('Aktywa trwałe'!C9-Umorzenie!C9)</f>
        <v>0</v>
      </c>
      <c r="K9" s="47">
        <f>'Aktywa trwałe'!L9-Umorzenie!I9</f>
        <v>0</v>
      </c>
    </row>
    <row r="10" spans="1:11" s="2" customFormat="1">
      <c r="A10" s="6">
        <f t="shared" ref="A10" si="3">A9+1</f>
        <v>2</v>
      </c>
      <c r="B10" s="7" t="s">
        <v>31</v>
      </c>
      <c r="C10" s="47">
        <v>0</v>
      </c>
      <c r="D10" s="47">
        <v>0</v>
      </c>
      <c r="E10" s="47">
        <v>0</v>
      </c>
      <c r="F10" s="47">
        <v>0</v>
      </c>
      <c r="G10" s="47">
        <v>0</v>
      </c>
      <c r="H10" s="47">
        <v>0</v>
      </c>
      <c r="I10" s="47">
        <f t="shared" si="2"/>
        <v>0</v>
      </c>
      <c r="J10" s="47">
        <f>SUM('Aktywa trwałe'!C10-Umorzenie!C10)</f>
        <v>0</v>
      </c>
      <c r="K10" s="47">
        <f>'Aktywa trwałe'!L10-Umorzenie!I10</f>
        <v>0</v>
      </c>
    </row>
    <row r="11" spans="1:11" s="2" customFormat="1">
      <c r="A11" s="11"/>
      <c r="B11" s="12" t="s">
        <v>44</v>
      </c>
      <c r="C11" s="48">
        <f>C9+C10</f>
        <v>0</v>
      </c>
      <c r="D11" s="48">
        <f t="shared" ref="D11:K11" si="4">D9+D10</f>
        <v>0</v>
      </c>
      <c r="E11" s="48">
        <f t="shared" si="4"/>
        <v>0</v>
      </c>
      <c r="F11" s="48">
        <f t="shared" si="4"/>
        <v>0</v>
      </c>
      <c r="G11" s="48">
        <f t="shared" si="4"/>
        <v>0</v>
      </c>
      <c r="H11" s="48">
        <f t="shared" si="4"/>
        <v>0</v>
      </c>
      <c r="I11" s="48">
        <f t="shared" si="4"/>
        <v>0</v>
      </c>
      <c r="J11" s="48">
        <f t="shared" si="4"/>
        <v>0</v>
      </c>
      <c r="K11" s="48">
        <f t="shared" si="4"/>
        <v>0</v>
      </c>
    </row>
    <row r="12" spans="1:11" s="2" customFormat="1">
      <c r="A12" s="6">
        <f>A10+1</f>
        <v>3</v>
      </c>
      <c r="B12" s="10" t="s">
        <v>32</v>
      </c>
      <c r="C12" s="47">
        <v>0</v>
      </c>
      <c r="D12" s="47">
        <v>0</v>
      </c>
      <c r="E12" s="47">
        <v>0</v>
      </c>
      <c r="F12" s="47">
        <v>0</v>
      </c>
      <c r="G12" s="47">
        <f t="shared" ref="G12:G15" si="5">SUM(D12:F12)</f>
        <v>0</v>
      </c>
      <c r="H12" s="47">
        <v>0</v>
      </c>
      <c r="I12" s="47">
        <f t="shared" ref="I12:I15" si="6">SUM(C12+G12-H12)</f>
        <v>0</v>
      </c>
      <c r="J12" s="47">
        <f>SUM('Aktywa trwałe'!C12-Umorzenie!C12)</f>
        <v>0</v>
      </c>
      <c r="K12" s="47">
        <f>'Aktywa trwałe'!L12-Umorzenie!I12</f>
        <v>0</v>
      </c>
    </row>
    <row r="13" spans="1:11" s="24" customFormat="1" ht="26.25" customHeight="1">
      <c r="A13" s="31">
        <v>4</v>
      </c>
      <c r="B13" s="36" t="s">
        <v>35</v>
      </c>
      <c r="C13" s="23">
        <v>0</v>
      </c>
      <c r="D13" s="23">
        <v>0</v>
      </c>
      <c r="E13" s="23">
        <v>0</v>
      </c>
      <c r="F13" s="23">
        <v>0</v>
      </c>
      <c r="G13" s="23">
        <f t="shared" si="5"/>
        <v>0</v>
      </c>
      <c r="H13" s="23">
        <v>0</v>
      </c>
      <c r="I13" s="23">
        <f t="shared" si="6"/>
        <v>0</v>
      </c>
      <c r="J13" s="23">
        <f>SUM('Aktywa trwałe'!C13-Umorzenie!C13)</f>
        <v>0</v>
      </c>
      <c r="K13" s="23">
        <f>'Aktywa trwałe'!L13-Umorzenie!I13</f>
        <v>0</v>
      </c>
    </row>
    <row r="14" spans="1:11" s="2" customFormat="1">
      <c r="A14" s="6">
        <v>5</v>
      </c>
      <c r="B14" s="7" t="s">
        <v>33</v>
      </c>
      <c r="C14" s="47">
        <v>0</v>
      </c>
      <c r="D14" s="47">
        <v>0</v>
      </c>
      <c r="E14" s="47">
        <v>0</v>
      </c>
      <c r="F14" s="47">
        <v>0</v>
      </c>
      <c r="G14" s="47">
        <f t="shared" si="5"/>
        <v>0</v>
      </c>
      <c r="H14" s="47">
        <v>0</v>
      </c>
      <c r="I14" s="47">
        <f t="shared" si="6"/>
        <v>0</v>
      </c>
      <c r="J14" s="47">
        <f>SUM('Aktywa trwałe'!C14-Umorzenie!C14)</f>
        <v>0</v>
      </c>
      <c r="K14" s="47">
        <f>'Aktywa trwałe'!L14-Umorzenie!I14</f>
        <v>0</v>
      </c>
    </row>
    <row r="15" spans="1:11" s="2" customFormat="1">
      <c r="A15" s="6">
        <v>6</v>
      </c>
      <c r="B15" s="10" t="s">
        <v>34</v>
      </c>
      <c r="C15" s="47">
        <v>0</v>
      </c>
      <c r="D15" s="47">
        <v>0</v>
      </c>
      <c r="E15" s="47">
        <v>0</v>
      </c>
      <c r="F15" s="47">
        <v>0</v>
      </c>
      <c r="G15" s="47">
        <f t="shared" si="5"/>
        <v>0</v>
      </c>
      <c r="H15" s="47">
        <v>0</v>
      </c>
      <c r="I15" s="47">
        <f t="shared" si="6"/>
        <v>0</v>
      </c>
      <c r="J15" s="47">
        <f>SUM('Aktywa trwałe'!C15-Umorzenie!C15)</f>
        <v>0</v>
      </c>
      <c r="K15" s="47">
        <f>'Aktywa trwałe'!L15-Umorzenie!I15</f>
        <v>0</v>
      </c>
    </row>
    <row r="16" spans="1:11" s="2" customFormat="1">
      <c r="A16" s="11"/>
      <c r="B16" s="20" t="s">
        <v>45</v>
      </c>
      <c r="C16" s="48">
        <f>C12+C13+C14+C15</f>
        <v>0</v>
      </c>
      <c r="D16" s="48">
        <f t="shared" ref="D16:K16" si="7">D12+D13+D14+D15</f>
        <v>0</v>
      </c>
      <c r="E16" s="48">
        <f t="shared" si="7"/>
        <v>0</v>
      </c>
      <c r="F16" s="48">
        <f t="shared" si="7"/>
        <v>0</v>
      </c>
      <c r="G16" s="48">
        <f t="shared" si="7"/>
        <v>0</v>
      </c>
      <c r="H16" s="48">
        <f t="shared" si="7"/>
        <v>0</v>
      </c>
      <c r="I16" s="48">
        <f t="shared" si="7"/>
        <v>0</v>
      </c>
      <c r="J16" s="48">
        <f t="shared" si="7"/>
        <v>0</v>
      </c>
      <c r="K16" s="48">
        <f t="shared" si="7"/>
        <v>0</v>
      </c>
    </row>
    <row r="17" spans="1:11" s="2" customFormat="1">
      <c r="A17" s="6">
        <v>7</v>
      </c>
      <c r="B17" s="10" t="s">
        <v>14</v>
      </c>
      <c r="C17" s="47">
        <v>0</v>
      </c>
      <c r="D17" s="47">
        <v>0</v>
      </c>
      <c r="E17" s="47">
        <v>0</v>
      </c>
      <c r="F17" s="47">
        <v>0</v>
      </c>
      <c r="G17" s="47">
        <f t="shared" ref="G17" si="8">SUM(D17:F17)</f>
        <v>0</v>
      </c>
      <c r="H17" s="47">
        <v>0</v>
      </c>
      <c r="I17" s="47">
        <f t="shared" ref="I17" si="9">SUM(C17+G17-H17)</f>
        <v>0</v>
      </c>
      <c r="J17" s="47">
        <f>SUM('Aktywa trwałe'!C17-Umorzenie!C17)</f>
        <v>0</v>
      </c>
      <c r="K17" s="47">
        <f>'Aktywa trwałe'!L17-Umorzenie!I17</f>
        <v>0</v>
      </c>
    </row>
    <row r="18" spans="1:11" s="2" customFormat="1">
      <c r="A18" s="11"/>
      <c r="B18" s="20" t="s">
        <v>41</v>
      </c>
      <c r="C18" s="48">
        <f>C17</f>
        <v>0</v>
      </c>
      <c r="D18" s="48">
        <f t="shared" ref="D18:K18" si="10">D17</f>
        <v>0</v>
      </c>
      <c r="E18" s="48">
        <f t="shared" si="10"/>
        <v>0</v>
      </c>
      <c r="F18" s="48">
        <f t="shared" si="10"/>
        <v>0</v>
      </c>
      <c r="G18" s="48">
        <f t="shared" si="10"/>
        <v>0</v>
      </c>
      <c r="H18" s="48">
        <f t="shared" si="10"/>
        <v>0</v>
      </c>
      <c r="I18" s="48">
        <f t="shared" si="10"/>
        <v>0</v>
      </c>
      <c r="J18" s="48">
        <f t="shared" si="10"/>
        <v>0</v>
      </c>
      <c r="K18" s="48">
        <f t="shared" si="10"/>
        <v>0</v>
      </c>
    </row>
    <row r="19" spans="1:11" s="2" customFormat="1">
      <c r="A19" s="6">
        <v>8</v>
      </c>
      <c r="B19" s="7" t="s">
        <v>36</v>
      </c>
      <c r="C19" s="47">
        <v>0</v>
      </c>
      <c r="D19" s="47">
        <v>0</v>
      </c>
      <c r="E19" s="47">
        <v>0</v>
      </c>
      <c r="F19" s="47">
        <v>0</v>
      </c>
      <c r="G19" s="47">
        <f t="shared" ref="G19" si="11">SUM(D19:F19)</f>
        <v>0</v>
      </c>
      <c r="H19" s="47">
        <v>0</v>
      </c>
      <c r="I19" s="47">
        <f t="shared" ref="I19" si="12">SUM(C19+G19-H19)</f>
        <v>0</v>
      </c>
      <c r="J19" s="47">
        <f>SUM('Aktywa trwałe'!C19-Umorzenie!C19)</f>
        <v>0</v>
      </c>
      <c r="K19" s="47">
        <f>'Aktywa trwałe'!L19-Umorzenie!I19</f>
        <v>0</v>
      </c>
    </row>
    <row r="20" spans="1:11" s="2" customFormat="1">
      <c r="A20" s="8"/>
      <c r="B20" s="9" t="s">
        <v>42</v>
      </c>
      <c r="C20" s="49">
        <f>C19</f>
        <v>0</v>
      </c>
      <c r="D20" s="49">
        <f t="shared" ref="D20:K20" si="13">D19</f>
        <v>0</v>
      </c>
      <c r="E20" s="49">
        <f t="shared" si="13"/>
        <v>0</v>
      </c>
      <c r="F20" s="49">
        <f t="shared" si="13"/>
        <v>0</v>
      </c>
      <c r="G20" s="49">
        <f t="shared" si="13"/>
        <v>0</v>
      </c>
      <c r="H20" s="49">
        <f t="shared" si="13"/>
        <v>0</v>
      </c>
      <c r="I20" s="49">
        <f t="shared" si="13"/>
        <v>0</v>
      </c>
      <c r="J20" s="49">
        <f t="shared" si="13"/>
        <v>0</v>
      </c>
      <c r="K20" s="49">
        <f t="shared" si="13"/>
        <v>0</v>
      </c>
    </row>
    <row r="21" spans="1:11" s="2" customFormat="1">
      <c r="A21" s="11"/>
      <c r="B21" s="12" t="s">
        <v>29</v>
      </c>
      <c r="C21" s="48">
        <f>SUM(C8,C11,C16,C18,C20)</f>
        <v>0</v>
      </c>
      <c r="D21" s="48">
        <f t="shared" ref="D21:K21" si="14">SUM(D8,D11,D16,D18,D20)</f>
        <v>0</v>
      </c>
      <c r="E21" s="48">
        <f t="shared" si="14"/>
        <v>0</v>
      </c>
      <c r="F21" s="48">
        <f t="shared" si="14"/>
        <v>0</v>
      </c>
      <c r="G21" s="48">
        <f t="shared" si="14"/>
        <v>0</v>
      </c>
      <c r="H21" s="48">
        <f t="shared" si="14"/>
        <v>0</v>
      </c>
      <c r="I21" s="48">
        <f t="shared" si="14"/>
        <v>0</v>
      </c>
      <c r="J21" s="48">
        <f t="shared" si="14"/>
        <v>0</v>
      </c>
      <c r="K21" s="48">
        <f t="shared" si="14"/>
        <v>0</v>
      </c>
    </row>
    <row r="22" spans="1:11" s="2" customFormat="1">
      <c r="A22" s="13">
        <v>1</v>
      </c>
      <c r="B22" s="14" t="s">
        <v>43</v>
      </c>
      <c r="C22" s="50">
        <v>73350.25</v>
      </c>
      <c r="D22" s="50">
        <v>0</v>
      </c>
      <c r="E22" s="50">
        <v>679</v>
      </c>
      <c r="F22" s="50">
        <v>0</v>
      </c>
      <c r="G22" s="50">
        <f>D22+E22+F22</f>
        <v>679</v>
      </c>
      <c r="H22" s="50">
        <v>0</v>
      </c>
      <c r="I22" s="47">
        <f t="shared" ref="I22:I23" si="15">SUM(C22+G22-H22)</f>
        <v>74029.25</v>
      </c>
      <c r="J22" s="50">
        <v>0</v>
      </c>
      <c r="K22" s="47">
        <f>'Aktywa trwałe'!L22-Umorzenie!I22</f>
        <v>0</v>
      </c>
    </row>
    <row r="23" spans="1:11" s="2" customFormat="1">
      <c r="A23" s="6">
        <v>2</v>
      </c>
      <c r="B23" s="15" t="s">
        <v>26</v>
      </c>
      <c r="C23" s="47">
        <v>16435.439999999999</v>
      </c>
      <c r="D23" s="47">
        <v>0</v>
      </c>
      <c r="E23" s="47">
        <v>0</v>
      </c>
      <c r="F23" s="47">
        <v>0</v>
      </c>
      <c r="G23" s="47">
        <f t="shared" ref="G23" si="16">SUM(D23:F23)</f>
        <v>0</v>
      </c>
      <c r="H23" s="47">
        <v>0</v>
      </c>
      <c r="I23" s="47">
        <f t="shared" si="15"/>
        <v>16435.439999999999</v>
      </c>
      <c r="J23" s="47">
        <f>SUM('Aktywa trwałe'!C23-Umorzenie!C23)</f>
        <v>0</v>
      </c>
      <c r="K23" s="47">
        <f>'Aktywa trwałe'!L23-Umorzenie!I23</f>
        <v>0</v>
      </c>
    </row>
    <row r="24" spans="1:11" s="2" customFormat="1">
      <c r="A24" s="11" t="s">
        <v>15</v>
      </c>
      <c r="B24" s="11"/>
      <c r="C24" s="48"/>
      <c r="D24" s="48"/>
      <c r="E24" s="48"/>
      <c r="F24" s="48"/>
      <c r="G24" s="48"/>
      <c r="H24" s="48"/>
      <c r="I24" s="48"/>
      <c r="J24" s="48"/>
      <c r="K24" s="48"/>
    </row>
    <row r="25" spans="1:11" s="2" customFormat="1">
      <c r="A25" s="6">
        <v>3</v>
      </c>
      <c r="B25" s="15" t="s">
        <v>27</v>
      </c>
      <c r="C25" s="47">
        <v>0</v>
      </c>
      <c r="D25" s="47">
        <v>0</v>
      </c>
      <c r="E25" s="47">
        <v>0</v>
      </c>
      <c r="F25" s="47">
        <v>0</v>
      </c>
      <c r="G25" s="47">
        <f t="shared" ref="G25" si="17">SUM(D25:F25)</f>
        <v>0</v>
      </c>
      <c r="H25" s="47">
        <v>0</v>
      </c>
      <c r="I25" s="47">
        <f t="shared" ref="I25" si="18">SUM(C25+G25-H25)</f>
        <v>0</v>
      </c>
      <c r="J25" s="47">
        <f>SUM('Aktywa trwałe'!C25-Umorzenie!C25)</f>
        <v>0</v>
      </c>
      <c r="K25" s="47">
        <f>'Aktywa trwałe'!L25-Umorzenie!I25</f>
        <v>0</v>
      </c>
    </row>
    <row r="26" spans="1:11" s="2" customFormat="1">
      <c r="A26" s="11"/>
      <c r="B26" s="11"/>
      <c r="C26" s="48"/>
      <c r="D26" s="48"/>
      <c r="E26" s="48"/>
      <c r="F26" s="48"/>
      <c r="G26" s="48"/>
      <c r="H26" s="48"/>
      <c r="I26" s="48"/>
      <c r="J26" s="48"/>
      <c r="K26" s="48"/>
    </row>
    <row r="27" spans="1:11" s="2" customFormat="1">
      <c r="A27" s="6"/>
      <c r="B27" s="15" t="s">
        <v>28</v>
      </c>
      <c r="C27" s="51">
        <f>SUM(C21,C23,C25,C22)</f>
        <v>89785.69</v>
      </c>
      <c r="D27" s="51">
        <f t="shared" ref="D27:K27" si="19">SUM(D21,D23,D25,D22)</f>
        <v>0</v>
      </c>
      <c r="E27" s="51">
        <f t="shared" si="19"/>
        <v>679</v>
      </c>
      <c r="F27" s="51">
        <f t="shared" si="19"/>
        <v>0</v>
      </c>
      <c r="G27" s="51">
        <f t="shared" si="19"/>
        <v>679</v>
      </c>
      <c r="H27" s="51">
        <f t="shared" si="19"/>
        <v>0</v>
      </c>
      <c r="I27" s="51">
        <f t="shared" si="19"/>
        <v>90464.69</v>
      </c>
      <c r="J27" s="51">
        <f t="shared" si="19"/>
        <v>0</v>
      </c>
      <c r="K27" s="51">
        <f t="shared" si="19"/>
        <v>0</v>
      </c>
    </row>
  </sheetData>
  <mergeCells count="8">
    <mergeCell ref="A4:A5"/>
    <mergeCell ref="B4:B5"/>
    <mergeCell ref="C4:C5"/>
    <mergeCell ref="D4:F4"/>
    <mergeCell ref="G4:G5"/>
    <mergeCell ref="H4:H5"/>
    <mergeCell ref="I4:I5"/>
    <mergeCell ref="J4:K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Aktywa trwałe</vt:lpstr>
      <vt:lpstr>Umorzenie</vt:lpstr>
      <vt:lpstr>'Aktywa trwałe'!Obszar_wydruku</vt:lpstr>
      <vt:lpstr>Umorzenie!Obszar_wydruku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2021-03-19T13:14:17Z</cp:lastPrinted>
  <dcterms:created xsi:type="dcterms:W3CDTF">2019-04-02T09:20:22Z</dcterms:created>
  <dcterms:modified xsi:type="dcterms:W3CDTF">2022-05-11T09:10:28Z</dcterms:modified>
</cp:coreProperties>
</file>